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-15" yWindow="7365" windowWidth="28830" windowHeight="7425" tabRatio="842"/>
  </bookViews>
  <sheets>
    <sheet name="Eigenfrequenz" sheetId="12" r:id="rId1"/>
  </sheets>
  <definedNames>
    <definedName name="alpha0">Eigenfrequenz!$C$14</definedName>
    <definedName name="Ax">Eigenfrequenz!$C$20</definedName>
    <definedName name="Ay">Eigenfrequenz!$C$21</definedName>
    <definedName name="d_y">Eigenfrequenz!$C$25</definedName>
    <definedName name="ey">Eigenfrequenz!$C$26</definedName>
    <definedName name="fb_y">Eigenfrequenz!$C$11</definedName>
    <definedName name="fh_z">Eigenfrequenz!$C$12</definedName>
    <definedName name="fx">Eigenfrequenz!$C$5</definedName>
    <definedName name="fy">Eigenfrequenz!$C$6</definedName>
    <definedName name="G">Eigenfrequenz!$C$7</definedName>
    <definedName name="g_ort">Eigenfrequenz!$C$17</definedName>
    <definedName name="Iy">Eigenfrequenz!$C$27</definedName>
    <definedName name="IzR">Eigenfrequenz!$C$30</definedName>
    <definedName name="rho">Eigenfrequenz!$C$33</definedName>
    <definedName name="t_z">Eigenfrequenz!$C$24</definedName>
    <definedName name="V">Eigenfrequenz!$C$32</definedName>
    <definedName name="x">Eigenfrequenz!$C$9</definedName>
    <definedName name="y">Eigenfrequenz!$C$10</definedName>
    <definedName name="z_">Eigenfrequenz!$C$8</definedName>
  </definedNames>
  <calcPr calcId="145621"/>
</workbook>
</file>

<file path=xl/calcChain.xml><?xml version="1.0" encoding="utf-8"?>
<calcChain xmlns="http://schemas.openxmlformats.org/spreadsheetml/2006/main">
  <c r="C21" i="12" l="1"/>
  <c r="C20" i="12"/>
  <c r="C24" i="12" l="1"/>
  <c r="C30" i="12"/>
  <c r="C32" i="12"/>
  <c r="C33" i="12" s="1"/>
  <c r="C44" i="12" l="1"/>
  <c r="C42" i="12"/>
  <c r="C25" i="12"/>
  <c r="C26" i="12" l="1"/>
  <c r="C27" i="12" s="1"/>
  <c r="C41" i="12" s="1"/>
</calcChain>
</file>

<file path=xl/sharedStrings.xml><?xml version="1.0" encoding="utf-8"?>
<sst xmlns="http://schemas.openxmlformats.org/spreadsheetml/2006/main" count="60" uniqueCount="54">
  <si>
    <t>aus Gewichtsmessung</t>
  </si>
  <si>
    <t>Bestimmung der E-Module aus erste Biegeeigenfrequenzen der Betriebsschwinganalyse als Balken gerechnet</t>
  </si>
  <si>
    <r>
      <t xml:space="preserve">Berechnung des E-Moduls aus der ersten Biegeeigenfrequenz nach Formel aus </t>
    </r>
    <r>
      <rPr>
        <b/>
        <i/>
        <sz val="11"/>
        <color theme="1"/>
        <rFont val="Calibri"/>
        <family val="2"/>
        <scheme val="minor"/>
      </rPr>
      <t>Formelsammlung V1.7 für Balken</t>
    </r>
  </si>
  <si>
    <t>Korrektur des Flächenträgheitsmomentes aufgrund des Falzes im Element (Berechnung als L-Profil nach Formelsammlung Festigkeitslehre HT1, Prof. Eierle)</t>
  </si>
  <si>
    <t>Dicke Element im Falzbereich</t>
  </si>
  <si>
    <t>Breite des Elementes im Falzbereich</t>
  </si>
  <si>
    <t>Dicke des Elementes</t>
  </si>
  <si>
    <t>1. Mode in Faserrichtung Decklage</t>
  </si>
  <si>
    <t>1. Mode senkr. zur Faserrichtung d. Decklage</t>
  </si>
  <si>
    <t>E-Modul in Faserrichtung Decklage</t>
  </si>
  <si>
    <t>E-Modul senkr. zur Faserrichtung Decklage</t>
  </si>
  <si>
    <t>Falzbreite</t>
  </si>
  <si>
    <t>Falzhöhe</t>
  </si>
  <si>
    <r>
      <t>E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in N/mm²</t>
    </r>
  </si>
  <si>
    <r>
      <t>E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in N/mm²</t>
    </r>
  </si>
  <si>
    <t>Gewichtskraft G</t>
  </si>
  <si>
    <t>Fläche</t>
  </si>
  <si>
    <r>
      <t>A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in mm²</t>
    </r>
  </si>
  <si>
    <r>
      <rPr>
        <sz val="11"/>
        <color theme="1"/>
        <rFont val="Calibri"/>
        <family val="2"/>
      </rPr>
      <t xml:space="preserve">ρ </t>
    </r>
    <r>
      <rPr>
        <sz val="11"/>
        <color theme="1"/>
        <rFont val="Calibri"/>
        <family val="2"/>
        <scheme val="minor"/>
      </rPr>
      <t>in kg/m³</t>
    </r>
  </si>
  <si>
    <t>V in mm³</t>
  </si>
  <si>
    <t>Rechteck</t>
  </si>
  <si>
    <r>
      <t>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in mm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</si>
  <si>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in mm</t>
    </r>
  </si>
  <si>
    <r>
      <t>A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in mm²</t>
    </r>
  </si>
  <si>
    <r>
      <rPr>
        <sz val="11"/>
        <color theme="1"/>
        <rFont val="Calibri"/>
        <family val="2"/>
      </rPr>
      <t xml:space="preserve">ρ </t>
    </r>
    <r>
      <rPr>
        <sz val="11"/>
        <color theme="1"/>
        <rFont val="Calibri"/>
        <family val="2"/>
        <scheme val="minor"/>
      </rPr>
      <t>in kg/mm³</t>
    </r>
  </si>
  <si>
    <t>ERGEBNISSE</t>
  </si>
  <si>
    <t>x in mm</t>
  </si>
  <si>
    <t>y in mm</t>
  </si>
  <si>
    <t>z in mm</t>
  </si>
  <si>
    <t>Schwerpunktabstand</t>
  </si>
  <si>
    <t>Flächenträgheitsmoment</t>
  </si>
  <si>
    <t>G in N</t>
  </si>
  <si>
    <r>
      <t>I</t>
    </r>
    <r>
      <rPr>
        <vertAlign val="subscript"/>
        <sz val="11"/>
        <color theme="1"/>
        <rFont val="Calibri"/>
        <family val="2"/>
        <scheme val="minor"/>
      </rPr>
      <t>zR</t>
    </r>
    <r>
      <rPr>
        <sz val="11"/>
        <color theme="1"/>
        <rFont val="Calibri"/>
        <family val="2"/>
        <scheme val="minor"/>
      </rPr>
      <t xml:space="preserve"> in mm</t>
    </r>
    <r>
      <rPr>
        <vertAlign val="superscript"/>
        <sz val="11"/>
        <color theme="1"/>
        <rFont val="Calibri"/>
        <family val="2"/>
        <scheme val="minor"/>
      </rPr>
      <t>4</t>
    </r>
  </si>
  <si>
    <r>
      <t>t</t>
    </r>
    <r>
      <rPr>
        <vertAlign val="subscript"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in mm</t>
    </r>
  </si>
  <si>
    <r>
      <t>d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in mm</t>
    </r>
  </si>
  <si>
    <r>
      <t>f</t>
    </r>
    <r>
      <rPr>
        <vertAlign val="subscript"/>
        <sz val="11"/>
        <color theme="1"/>
        <rFont val="Calibri"/>
        <family val="2"/>
        <scheme val="minor"/>
      </rPr>
      <t>h,z</t>
    </r>
    <r>
      <rPr>
        <sz val="11"/>
        <color theme="1"/>
        <rFont val="Calibri"/>
        <family val="2"/>
        <scheme val="minor"/>
      </rPr>
      <t xml:space="preserve"> in mm</t>
    </r>
  </si>
  <si>
    <t>Ortsfaktor</t>
  </si>
  <si>
    <t>g in mm/s²</t>
  </si>
  <si>
    <r>
      <t>f</t>
    </r>
    <r>
      <rPr>
        <vertAlign val="subscript"/>
        <sz val="11"/>
        <color theme="1"/>
        <rFont val="Calibri"/>
        <family val="2"/>
        <scheme val="minor"/>
      </rPr>
      <t>x,0</t>
    </r>
    <r>
      <rPr>
        <sz val="11"/>
        <color theme="1"/>
        <rFont val="Calibri"/>
        <family val="2"/>
        <scheme val="minor"/>
      </rPr>
      <t xml:space="preserve"> in Hz</t>
    </r>
  </si>
  <si>
    <r>
      <t>f</t>
    </r>
    <r>
      <rPr>
        <vertAlign val="subscript"/>
        <sz val="11"/>
        <color theme="1"/>
        <rFont val="Calibri"/>
        <family val="2"/>
        <scheme val="minor"/>
      </rPr>
      <t>y,0</t>
    </r>
    <r>
      <rPr>
        <sz val="11"/>
        <color theme="1"/>
        <rFont val="Calibri"/>
        <family val="2"/>
        <scheme val="minor"/>
      </rPr>
      <t xml:space="preserve"> in Hz</t>
    </r>
  </si>
  <si>
    <t>ZWISCHENERGEBNISSE</t>
  </si>
  <si>
    <t>VARIABLENEINGABE</t>
  </si>
  <si>
    <t>KONSTANTEN</t>
  </si>
  <si>
    <t>Volumen effektiv</t>
  </si>
  <si>
    <t>Rhodichte effektiv</t>
  </si>
  <si>
    <t>Randbedingung</t>
  </si>
  <si>
    <r>
      <rPr>
        <sz val="11"/>
        <color theme="1"/>
        <rFont val="Calibri"/>
        <family val="2"/>
      </rPr>
      <t>α</t>
    </r>
    <r>
      <rPr>
        <vertAlign val="subscript"/>
        <sz val="11"/>
        <color theme="1"/>
        <rFont val="Calibri"/>
        <family val="2"/>
        <scheme val="minor"/>
      </rPr>
      <t>0</t>
    </r>
  </si>
  <si>
    <t>siehe Scan unten!</t>
  </si>
  <si>
    <t>Länge (x-Richtung) des Elementes</t>
  </si>
  <si>
    <t>Breite (y-Richtung) des Elementes</t>
  </si>
  <si>
    <r>
      <t>f</t>
    </r>
    <r>
      <rPr>
        <vertAlign val="subscript"/>
        <sz val="11"/>
        <color theme="1"/>
        <rFont val="Calibri"/>
        <family val="2"/>
        <scheme val="minor"/>
      </rPr>
      <t>b,y</t>
    </r>
    <r>
      <rPr>
        <sz val="11"/>
        <color theme="1"/>
        <rFont val="Calibri"/>
        <family val="2"/>
        <scheme val="minor"/>
      </rPr>
      <t xml:space="preserve"> in mm</t>
    </r>
  </si>
  <si>
    <t>siehe Scan rechts!</t>
  </si>
  <si>
    <t>L- oder T-Profil oder Rechteck</t>
  </si>
  <si>
    <t>keine Betriebschwinganalyse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</si>
</sst>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"/>
    <numFmt numFmtId="165" formatCode="0.0000"/>
    <numFmt numFmtId="166" formatCode="_-* #,##0.0000000\ _€_-;\-* #,##0.0000000\ _€_-;_-* &quot;-&quot;??\ _€_-;_-@_-"/>
    <numFmt numFmtId="167" formatCode="_-* #,##0.00000000\ _€_-;\-* #,##0.00000000\ _€_-;_-* &quot;-&quot;??\ _€_-;_-@_-"/>
    <numFmt numFmtId="168" formatCode="_-* #,##0.0000\ _€_-;\-* #,##0.0000\ _€_-;_-* &quot;-&quot;??\ _€_-;_-@_-"/>
    <numFmt numFmtId="169" formatCode="_-* #,##0.0\ _€_-;\-* #,##0.0\ _€_-;_-* &quot;-&quot;??\ _€_-;_-@_-"/>
    <numFmt numFmtId="170" formatCode="#,##0_ ;\-#,##0\ "/>
    <numFmt numFmtId="171" formatCode="#,##0.0_ ;\-#,##0.0\ 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1" fontId="0" fillId="2" borderId="1" xfId="0" applyNumberFormat="1" applyFill="1" applyBorder="1"/>
    <xf numFmtId="164" fontId="0" fillId="2" borderId="1" xfId="0" applyNumberFormat="1" applyFill="1" applyBorder="1"/>
    <xf numFmtId="165" fontId="0" fillId="0" borderId="0" xfId="0" applyNumberFormat="1" applyFill="1"/>
    <xf numFmtId="3" fontId="11" fillId="4" borderId="0" xfId="1" applyNumberFormat="1" applyFont="1" applyFill="1" applyBorder="1"/>
    <xf numFmtId="3" fontId="3" fillId="4" borderId="8" xfId="0" applyNumberFormat="1" applyFont="1" applyFill="1" applyBorder="1"/>
    <xf numFmtId="1" fontId="0" fillId="0" borderId="3" xfId="0" applyNumberFormat="1" applyFill="1" applyBorder="1"/>
    <xf numFmtId="170" fontId="10" fillId="3" borderId="0" xfId="1" applyNumberFormat="1" applyFont="1" applyFill="1" applyBorder="1"/>
    <xf numFmtId="0" fontId="10" fillId="0" borderId="0" xfId="0" applyFont="1" applyBorder="1"/>
    <xf numFmtId="171" fontId="10" fillId="3" borderId="0" xfId="1" applyNumberFormat="1" applyFont="1" applyFill="1" applyBorder="1"/>
    <xf numFmtId="170" fontId="0" fillId="3" borderId="0" xfId="1" applyNumberFormat="1" applyFont="1" applyFill="1" applyBorder="1"/>
    <xf numFmtId="11" fontId="0" fillId="3" borderId="0" xfId="1" applyNumberFormat="1" applyFont="1" applyFill="1" applyBorder="1"/>
    <xf numFmtId="164" fontId="0" fillId="2" borderId="0" xfId="0" applyNumberFormat="1" applyFill="1" applyBorder="1"/>
    <xf numFmtId="164" fontId="0" fillId="0" borderId="0" xfId="0" applyNumberFormat="1" applyFill="1" applyBorder="1"/>
    <xf numFmtId="1" fontId="0" fillId="2" borderId="0" xfId="0" applyNumberFormat="1" applyFill="1" applyBorder="1"/>
    <xf numFmtId="165" fontId="0" fillId="0" borderId="3" xfId="0" applyNumberFormat="1" applyFill="1" applyBorder="1"/>
    <xf numFmtId="1" fontId="0" fillId="5" borderId="8" xfId="0" applyNumberFormat="1" applyFont="1" applyFill="1" applyBorder="1"/>
    <xf numFmtId="2" fontId="0" fillId="2" borderId="8" xfId="0" applyNumberFormat="1" applyFill="1" applyBorder="1"/>
    <xf numFmtId="0" fontId="0" fillId="6" borderId="0" xfId="0" applyFill="1"/>
    <xf numFmtId="169" fontId="0" fillId="6" borderId="0" xfId="1" applyNumberFormat="1" applyFont="1" applyFill="1"/>
    <xf numFmtId="0" fontId="6" fillId="6" borderId="0" xfId="0" applyFont="1" applyFill="1"/>
    <xf numFmtId="2" fontId="0" fillId="6" borderId="0" xfId="0" applyNumberFormat="1" applyFill="1"/>
    <xf numFmtId="0" fontId="3" fillId="6" borderId="2" xfId="0" applyFont="1" applyFill="1" applyBorder="1"/>
    <xf numFmtId="0" fontId="0" fillId="6" borderId="3" xfId="0" applyFill="1" applyBorder="1"/>
    <xf numFmtId="169" fontId="0" fillId="6" borderId="4" xfId="1" applyNumberFormat="1" applyFont="1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10" xfId="0" applyFill="1" applyBorder="1"/>
    <xf numFmtId="0" fontId="0" fillId="6" borderId="1" xfId="0" applyFill="1" applyBorder="1"/>
    <xf numFmtId="0" fontId="0" fillId="6" borderId="7" xfId="0" applyFill="1" applyBorder="1"/>
    <xf numFmtId="0" fontId="0" fillId="6" borderId="8" xfId="0" applyFill="1" applyBorder="1"/>
    <xf numFmtId="0" fontId="5" fillId="6" borderId="2" xfId="0" applyFont="1" applyFill="1" applyBorder="1"/>
    <xf numFmtId="0" fontId="5" fillId="6" borderId="5" xfId="0" applyFont="1" applyFill="1" applyBorder="1"/>
    <xf numFmtId="0" fontId="0" fillId="6" borderId="5" xfId="0" applyFont="1" applyFill="1" applyBorder="1"/>
    <xf numFmtId="0" fontId="5" fillId="6" borderId="7" xfId="0" applyFont="1" applyFill="1" applyBorder="1"/>
    <xf numFmtId="0" fontId="3" fillId="6" borderId="5" xfId="0" applyFont="1" applyFill="1" applyBorder="1"/>
    <xf numFmtId="0" fontId="1" fillId="6" borderId="0" xfId="0" applyFont="1" applyFill="1"/>
    <xf numFmtId="49" fontId="11" fillId="6" borderId="6" xfId="0" applyNumberFormat="1" applyFont="1" applyFill="1" applyBorder="1" applyAlignment="1">
      <alignment horizontal="left" vertical="center"/>
    </xf>
    <xf numFmtId="169" fontId="2" fillId="6" borderId="6" xfId="1" applyNumberFormat="1" applyFont="1" applyFill="1" applyBorder="1"/>
    <xf numFmtId="0" fontId="2" fillId="6" borderId="0" xfId="0" applyFont="1" applyFill="1"/>
    <xf numFmtId="169" fontId="2" fillId="6" borderId="9" xfId="1" applyNumberFormat="1" applyFont="1" applyFill="1" applyBorder="1"/>
    <xf numFmtId="169" fontId="2" fillId="6" borderId="0" xfId="1" applyNumberFormat="1" applyFont="1" applyFill="1"/>
    <xf numFmtId="169" fontId="2" fillId="6" borderId="4" xfId="1" applyNumberFormat="1" applyFont="1" applyFill="1" applyBorder="1"/>
    <xf numFmtId="167" fontId="2" fillId="6" borderId="0" xfId="1" applyNumberFormat="1" applyFont="1" applyFill="1"/>
    <xf numFmtId="169" fontId="0" fillId="6" borderId="6" xfId="1" applyNumberFormat="1" applyFont="1" applyFill="1" applyBorder="1"/>
    <xf numFmtId="168" fontId="0" fillId="6" borderId="0" xfId="1" applyNumberFormat="1" applyFont="1" applyFill="1"/>
    <xf numFmtId="166" fontId="2" fillId="6" borderId="0" xfId="1" applyNumberFormat="1" applyFont="1" applyFill="1"/>
    <xf numFmtId="1" fontId="0" fillId="6" borderId="6" xfId="0" applyNumberFormat="1" applyFill="1" applyBorder="1"/>
    <xf numFmtId="1" fontId="0" fillId="6" borderId="0" xfId="0" applyNumberFormat="1" applyFill="1"/>
    <xf numFmtId="169" fontId="0" fillId="6" borderId="9" xfId="1" applyNumberFormat="1" applyFont="1" applyFill="1" applyBorder="1"/>
    <xf numFmtId="170" fontId="10" fillId="6" borderId="0" xfId="1" applyNumberFormat="1" applyFont="1" applyFill="1" applyBorder="1"/>
    <xf numFmtId="3" fontId="11" fillId="6" borderId="0" xfId="1" applyNumberFormat="1" applyFont="1" applyFill="1" applyBorder="1"/>
    <xf numFmtId="49" fontId="12" fillId="6" borderId="6" xfId="0" applyNumberFormat="1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E1FFED"/>
      <color rgb="FFCC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45</xdr:row>
      <xdr:rowOff>66690</xdr:rowOff>
    </xdr:from>
    <xdr:to>
      <xdr:col>3</xdr:col>
      <xdr:colOff>438150</xdr:colOff>
      <xdr:row>64</xdr:row>
      <xdr:rowOff>117906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115440"/>
          <a:ext cx="6410325" cy="367071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171450</xdr:colOff>
      <xdr:row>1</xdr:row>
      <xdr:rowOff>95250</xdr:rowOff>
    </xdr:from>
    <xdr:to>
      <xdr:col>13</xdr:col>
      <xdr:colOff>255332</xdr:colOff>
      <xdr:row>50</xdr:row>
      <xdr:rowOff>142875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285750"/>
          <a:ext cx="739908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="80" zoomScaleNormal="80" workbookViewId="0">
      <selection activeCell="D11" sqref="D11"/>
    </sheetView>
  </sheetViews>
  <sheetFormatPr baseColWidth="10" defaultRowHeight="15" x14ac:dyDescent="0.25"/>
  <cols>
    <col min="1" max="1" width="37.7109375" style="18" customWidth="1"/>
    <col min="2" max="2" width="30.5703125" style="18" bestFit="1" customWidth="1"/>
    <col min="3" max="3" width="21.85546875" bestFit="1" customWidth="1"/>
    <col min="4" max="4" width="47.42578125" style="19" customWidth="1"/>
    <col min="5" max="5" width="18.28515625" style="18" bestFit="1" customWidth="1"/>
    <col min="6" max="15" width="11.42578125" style="18"/>
  </cols>
  <sheetData>
    <row r="1" spans="1:10" s="18" customFormat="1" x14ac:dyDescent="0.25">
      <c r="D1" s="19"/>
    </row>
    <row r="2" spans="1:10" s="18" customFormat="1" ht="18.75" x14ac:dyDescent="0.3">
      <c r="A2" s="20" t="s">
        <v>1</v>
      </c>
      <c r="D2" s="19"/>
    </row>
    <row r="3" spans="1:10" s="18" customFormat="1" ht="15.75" thickBot="1" x14ac:dyDescent="0.3">
      <c r="D3" s="19"/>
      <c r="J3" s="21"/>
    </row>
    <row r="4" spans="1:10" s="18" customFormat="1" x14ac:dyDescent="0.25">
      <c r="A4" s="22" t="s">
        <v>41</v>
      </c>
      <c r="B4" s="23"/>
      <c r="C4" s="23"/>
      <c r="D4" s="24"/>
    </row>
    <row r="5" spans="1:10" ht="18" x14ac:dyDescent="0.35">
      <c r="A5" s="25" t="s">
        <v>7</v>
      </c>
      <c r="B5" s="26" t="s">
        <v>38</v>
      </c>
      <c r="C5" s="12"/>
      <c r="D5" s="52" t="s">
        <v>53</v>
      </c>
    </row>
    <row r="6" spans="1:10" ht="18" x14ac:dyDescent="0.35">
      <c r="A6" s="27" t="s">
        <v>8</v>
      </c>
      <c r="B6" s="28" t="s">
        <v>39</v>
      </c>
      <c r="C6" s="2"/>
      <c r="D6" s="52" t="s">
        <v>53</v>
      </c>
    </row>
    <row r="7" spans="1:10" x14ac:dyDescent="0.25">
      <c r="A7" s="27" t="s">
        <v>15</v>
      </c>
      <c r="B7" s="28" t="s">
        <v>31</v>
      </c>
      <c r="C7" s="1">
        <v>950</v>
      </c>
      <c r="D7" s="37" t="s">
        <v>0</v>
      </c>
    </row>
    <row r="8" spans="1:10" x14ac:dyDescent="0.25">
      <c r="A8" s="25" t="s">
        <v>6</v>
      </c>
      <c r="B8" s="26" t="s">
        <v>28</v>
      </c>
      <c r="C8" s="14">
        <v>81</v>
      </c>
      <c r="D8" s="38"/>
    </row>
    <row r="9" spans="1:10" x14ac:dyDescent="0.25">
      <c r="A9" s="25" t="s">
        <v>48</v>
      </c>
      <c r="B9" s="26" t="s">
        <v>26</v>
      </c>
      <c r="C9" s="14">
        <v>2500</v>
      </c>
      <c r="D9" s="38"/>
    </row>
    <row r="10" spans="1:10" x14ac:dyDescent="0.25">
      <c r="A10" s="27" t="s">
        <v>49</v>
      </c>
      <c r="B10" s="28" t="s">
        <v>27</v>
      </c>
      <c r="C10" s="1">
        <v>1100</v>
      </c>
      <c r="D10" s="38"/>
    </row>
    <row r="11" spans="1:10" ht="18" x14ac:dyDescent="0.35">
      <c r="A11" s="25" t="s">
        <v>11</v>
      </c>
      <c r="B11" s="26" t="s">
        <v>50</v>
      </c>
      <c r="C11" s="12">
        <v>87.5</v>
      </c>
      <c r="D11" s="38"/>
    </row>
    <row r="12" spans="1:10" ht="18" x14ac:dyDescent="0.35">
      <c r="A12" s="27" t="s">
        <v>12</v>
      </c>
      <c r="B12" s="28" t="s">
        <v>35</v>
      </c>
      <c r="C12" s="2">
        <v>27</v>
      </c>
      <c r="D12" s="38"/>
      <c r="E12" s="39"/>
    </row>
    <row r="13" spans="1:10" x14ac:dyDescent="0.25">
      <c r="A13" s="25"/>
      <c r="B13" s="26"/>
      <c r="C13" s="13"/>
      <c r="D13" s="38"/>
      <c r="E13" s="39"/>
    </row>
    <row r="14" spans="1:10" ht="18.75" thickBot="1" x14ac:dyDescent="0.4">
      <c r="A14" s="29" t="s">
        <v>45</v>
      </c>
      <c r="B14" s="30" t="s">
        <v>46</v>
      </c>
      <c r="C14" s="17">
        <v>4.7300000000000004</v>
      </c>
      <c r="D14" s="40" t="s">
        <v>47</v>
      </c>
      <c r="E14" s="39"/>
    </row>
    <row r="15" spans="1:10" ht="15.75" thickBot="1" x14ac:dyDescent="0.3">
      <c r="A15" s="26"/>
      <c r="B15" s="26"/>
      <c r="C15" s="13"/>
      <c r="D15" s="41"/>
      <c r="E15" s="39"/>
    </row>
    <row r="16" spans="1:10" x14ac:dyDescent="0.25">
      <c r="A16" s="31" t="s">
        <v>42</v>
      </c>
      <c r="B16" s="23"/>
      <c r="C16" s="15"/>
      <c r="D16" s="42"/>
      <c r="E16" s="39"/>
    </row>
    <row r="17" spans="1:5" ht="15.75" thickBot="1" x14ac:dyDescent="0.3">
      <c r="A17" s="29" t="s">
        <v>36</v>
      </c>
      <c r="B17" s="30" t="s">
        <v>37</v>
      </c>
      <c r="C17" s="16">
        <v>9810</v>
      </c>
      <c r="D17" s="40"/>
      <c r="E17" s="39"/>
    </row>
    <row r="18" spans="1:5" ht="15.75" thickBot="1" x14ac:dyDescent="0.3">
      <c r="C18" s="3"/>
      <c r="D18" s="41"/>
      <c r="E18" s="39"/>
    </row>
    <row r="19" spans="1:5" x14ac:dyDescent="0.25">
      <c r="A19" s="31" t="s">
        <v>40</v>
      </c>
      <c r="B19" s="23"/>
      <c r="C19" s="6"/>
      <c r="D19" s="42"/>
      <c r="E19" s="39"/>
    </row>
    <row r="20" spans="1:5" ht="18" x14ac:dyDescent="0.35">
      <c r="A20" s="25" t="s">
        <v>16</v>
      </c>
      <c r="B20" s="26" t="s">
        <v>17</v>
      </c>
      <c r="C20" s="7">
        <f>z_*y-(fb_y*fh_z)</f>
        <v>86737.5</v>
      </c>
      <c r="D20" s="38"/>
      <c r="E20" s="43"/>
    </row>
    <row r="21" spans="1:5" ht="18" x14ac:dyDescent="0.35">
      <c r="A21" s="25"/>
      <c r="B21" s="26" t="s">
        <v>23</v>
      </c>
      <c r="C21" s="7">
        <f>z_*x</f>
        <v>202500</v>
      </c>
      <c r="D21" s="44"/>
      <c r="E21" s="43"/>
    </row>
    <row r="22" spans="1:5" x14ac:dyDescent="0.25">
      <c r="A22" s="25"/>
      <c r="B22" s="26"/>
      <c r="C22" s="50"/>
      <c r="D22" s="44"/>
      <c r="E22" s="43"/>
    </row>
    <row r="23" spans="1:5" x14ac:dyDescent="0.25">
      <c r="A23" s="32" t="s">
        <v>52</v>
      </c>
      <c r="B23" s="26"/>
      <c r="C23" s="8"/>
      <c r="D23" s="44"/>
    </row>
    <row r="24" spans="1:5" ht="18" x14ac:dyDescent="0.35">
      <c r="A24" s="25" t="s">
        <v>4</v>
      </c>
      <c r="B24" s="26" t="s">
        <v>33</v>
      </c>
      <c r="C24" s="10">
        <f>z_-fh_z</f>
        <v>54</v>
      </c>
      <c r="D24" s="38" t="s">
        <v>51</v>
      </c>
    </row>
    <row r="25" spans="1:5" ht="18" x14ac:dyDescent="0.35">
      <c r="A25" s="25" t="s">
        <v>5</v>
      </c>
      <c r="B25" s="26" t="s">
        <v>34</v>
      </c>
      <c r="C25" s="10">
        <f>y-fb_y</f>
        <v>1012.5</v>
      </c>
      <c r="D25" s="38" t="s">
        <v>51</v>
      </c>
    </row>
    <row r="26" spans="1:5" ht="18" x14ac:dyDescent="0.35">
      <c r="A26" s="33" t="s">
        <v>29</v>
      </c>
      <c r="B26" s="26" t="s">
        <v>22</v>
      </c>
      <c r="C26" s="9">
        <f>0.5*(d_y*z_^2+fb_y*t_z^2)/(d_y*z_+fb_y*t_z)</f>
        <v>39.764591439688715</v>
      </c>
      <c r="D26" s="38" t="s">
        <v>51</v>
      </c>
      <c r="E26" s="45"/>
    </row>
    <row r="27" spans="1:5" ht="18.75" x14ac:dyDescent="0.35">
      <c r="A27" s="33" t="s">
        <v>30</v>
      </c>
      <c r="B27" s="26" t="s">
        <v>21</v>
      </c>
      <c r="C27" s="7">
        <f>(1/3)*(d_y*z_^3+fb_y*t_z^3)-(d_y*z_+fb_y*t_z)*ey^2</f>
        <v>46802730.751459152</v>
      </c>
      <c r="D27" s="38" t="s">
        <v>51</v>
      </c>
      <c r="E27" s="43"/>
    </row>
    <row r="28" spans="1:5" x14ac:dyDescent="0.25">
      <c r="B28" s="26"/>
      <c r="C28" s="50"/>
      <c r="D28" s="38"/>
      <c r="E28" s="43"/>
    </row>
    <row r="29" spans="1:5" x14ac:dyDescent="0.25">
      <c r="A29" s="32" t="s">
        <v>20</v>
      </c>
      <c r="B29" s="26"/>
      <c r="C29" s="50"/>
      <c r="D29" s="38"/>
    </row>
    <row r="30" spans="1:5" ht="18.75" x14ac:dyDescent="0.35">
      <c r="A30" s="33" t="s">
        <v>30</v>
      </c>
      <c r="B30" s="26" t="s">
        <v>32</v>
      </c>
      <c r="C30" s="7">
        <f>x*(z_^3)/12</f>
        <v>110716875</v>
      </c>
      <c r="D30" s="38"/>
    </row>
    <row r="31" spans="1:5" x14ac:dyDescent="0.25">
      <c r="A31" s="32"/>
      <c r="B31" s="26"/>
      <c r="C31" s="50"/>
      <c r="D31" s="38"/>
      <c r="E31" s="46"/>
    </row>
    <row r="32" spans="1:5" x14ac:dyDescent="0.25">
      <c r="A32" s="25" t="s">
        <v>43</v>
      </c>
      <c r="B32" s="26" t="s">
        <v>19</v>
      </c>
      <c r="C32" s="10">
        <f>Ax*x</f>
        <v>216843750</v>
      </c>
      <c r="D32" s="44"/>
      <c r="E32" s="19"/>
    </row>
    <row r="33" spans="1:5" x14ac:dyDescent="0.25">
      <c r="A33" s="25" t="s">
        <v>44</v>
      </c>
      <c r="B33" s="26" t="s">
        <v>24</v>
      </c>
      <c r="C33" s="11">
        <f>G/(g_ort*V)</f>
        <v>4.4658865761766398E-10</v>
      </c>
      <c r="D33" s="47"/>
      <c r="E33" s="48"/>
    </row>
    <row r="34" spans="1:5" x14ac:dyDescent="0.25">
      <c r="A34" s="25"/>
      <c r="B34" s="26"/>
      <c r="C34" s="26"/>
      <c r="D34" s="44"/>
    </row>
    <row r="35" spans="1:5" ht="15.75" thickBot="1" x14ac:dyDescent="0.3">
      <c r="A35" s="34" t="s">
        <v>3</v>
      </c>
      <c r="B35" s="30"/>
      <c r="C35" s="30"/>
      <c r="D35" s="49"/>
    </row>
    <row r="36" spans="1:5" x14ac:dyDescent="0.25">
      <c r="C36" s="18"/>
    </row>
    <row r="37" spans="1:5" ht="15.75" thickBot="1" x14ac:dyDescent="0.3">
      <c r="C37" s="18"/>
    </row>
    <row r="38" spans="1:5" x14ac:dyDescent="0.25">
      <c r="A38" s="31" t="s">
        <v>25</v>
      </c>
      <c r="B38" s="23"/>
      <c r="C38" s="23"/>
      <c r="D38" s="24"/>
    </row>
    <row r="39" spans="1:5" x14ac:dyDescent="0.25">
      <c r="A39" s="35" t="s">
        <v>2</v>
      </c>
      <c r="B39" s="26"/>
      <c r="C39" s="26"/>
      <c r="D39" s="44"/>
    </row>
    <row r="40" spans="1:5" x14ac:dyDescent="0.25">
      <c r="A40" s="25"/>
      <c r="B40" s="26"/>
      <c r="C40" s="26"/>
      <c r="D40" s="44"/>
    </row>
    <row r="41" spans="1:5" ht="18" x14ac:dyDescent="0.35">
      <c r="A41" s="25" t="s">
        <v>9</v>
      </c>
      <c r="B41" s="26" t="s">
        <v>13</v>
      </c>
      <c r="C41" s="4">
        <f>(4*(fx^2)*(x^4)*(PI()^2)*rho)/((alpha0^4))*(Ax/Iy)</f>
        <v>0</v>
      </c>
      <c r="D41" s="44"/>
      <c r="E41" s="41"/>
    </row>
    <row r="42" spans="1:5" ht="18" x14ac:dyDescent="0.35">
      <c r="A42" s="25" t="s">
        <v>10</v>
      </c>
      <c r="B42" s="26" t="s">
        <v>14</v>
      </c>
      <c r="C42" s="4">
        <f>(4*(fy^2)*(y^4)*(PI()^2)*rho)/((alpha0^4))*(Ay/IzR)</f>
        <v>0</v>
      </c>
      <c r="D42" s="44"/>
      <c r="E42" s="41"/>
    </row>
    <row r="43" spans="1:5" x14ac:dyDescent="0.25">
      <c r="A43" s="25"/>
      <c r="B43" s="26"/>
      <c r="C43" s="51"/>
      <c r="D43" s="44"/>
      <c r="E43" s="41"/>
    </row>
    <row r="44" spans="1:5" ht="15.75" thickBot="1" x14ac:dyDescent="0.3">
      <c r="A44" s="29" t="s">
        <v>44</v>
      </c>
      <c r="B44" s="30" t="s">
        <v>18</v>
      </c>
      <c r="C44" s="5">
        <f>rho*1000^4</f>
        <v>446.58865761766396</v>
      </c>
      <c r="D44" s="49"/>
    </row>
    <row r="45" spans="1:5" s="18" customFormat="1" x14ac:dyDescent="0.25">
      <c r="D45" s="19"/>
    </row>
    <row r="46" spans="1:5" s="18" customFormat="1" x14ac:dyDescent="0.25">
      <c r="B46" s="36"/>
      <c r="D46" s="19"/>
    </row>
    <row r="47" spans="1:5" s="18" customFormat="1" x14ac:dyDescent="0.25">
      <c r="D47" s="19"/>
    </row>
    <row r="48" spans="1:5" s="18" customFormat="1" x14ac:dyDescent="0.25">
      <c r="D48" s="19"/>
    </row>
    <row r="49" spans="2:4" s="18" customFormat="1" x14ac:dyDescent="0.25">
      <c r="D49" s="19"/>
    </row>
    <row r="50" spans="2:4" s="18" customFormat="1" x14ac:dyDescent="0.25">
      <c r="D50" s="19"/>
    </row>
    <row r="51" spans="2:4" s="18" customFormat="1" x14ac:dyDescent="0.25">
      <c r="B51" s="36"/>
      <c r="D51" s="19"/>
    </row>
    <row r="52" spans="2:4" s="18" customFormat="1" x14ac:dyDescent="0.25">
      <c r="D52" s="19"/>
    </row>
    <row r="53" spans="2:4" s="18" customFormat="1" x14ac:dyDescent="0.25">
      <c r="D53" s="19"/>
    </row>
    <row r="54" spans="2:4" s="18" customFormat="1" x14ac:dyDescent="0.25">
      <c r="D54" s="19"/>
    </row>
    <row r="55" spans="2:4" s="18" customFormat="1" x14ac:dyDescent="0.25">
      <c r="D55" s="19"/>
    </row>
    <row r="56" spans="2:4" s="18" customFormat="1" x14ac:dyDescent="0.25">
      <c r="D56" s="19"/>
    </row>
    <row r="57" spans="2:4" s="18" customFormat="1" x14ac:dyDescent="0.25">
      <c r="D57" s="19"/>
    </row>
    <row r="58" spans="2:4" s="18" customFormat="1" x14ac:dyDescent="0.25">
      <c r="D58" s="19"/>
    </row>
    <row r="59" spans="2:4" s="18" customFormat="1" x14ac:dyDescent="0.25">
      <c r="D59" s="19"/>
    </row>
    <row r="60" spans="2:4" s="18" customFormat="1" x14ac:dyDescent="0.25">
      <c r="D60" s="19"/>
    </row>
    <row r="61" spans="2:4" s="18" customFormat="1" x14ac:dyDescent="0.25">
      <c r="D61" s="19"/>
    </row>
    <row r="62" spans="2:4" s="18" customFormat="1" x14ac:dyDescent="0.25">
      <c r="D62" s="19"/>
    </row>
    <row r="63" spans="2:4" s="18" customFormat="1" x14ac:dyDescent="0.25">
      <c r="D63" s="19"/>
    </row>
    <row r="64" spans="2:4" s="18" customFormat="1" x14ac:dyDescent="0.25">
      <c r="D64" s="19"/>
    </row>
    <row r="65" spans="3:4" s="18" customFormat="1" x14ac:dyDescent="0.25">
      <c r="D65" s="19"/>
    </row>
    <row r="66" spans="3:4" s="18" customFormat="1" x14ac:dyDescent="0.25">
      <c r="D66" s="19"/>
    </row>
    <row r="67" spans="3:4" s="18" customFormat="1" x14ac:dyDescent="0.25">
      <c r="D67" s="19"/>
    </row>
    <row r="68" spans="3:4" s="18" customFormat="1" x14ac:dyDescent="0.25">
      <c r="D68" s="19"/>
    </row>
    <row r="69" spans="3:4" s="18" customFormat="1" x14ac:dyDescent="0.25">
      <c r="D69" s="19"/>
    </row>
    <row r="70" spans="3:4" s="18" customFormat="1" x14ac:dyDescent="0.25">
      <c r="D70" s="19"/>
    </row>
    <row r="71" spans="3:4" s="18" customFormat="1" x14ac:dyDescent="0.25">
      <c r="D71" s="19"/>
    </row>
    <row r="72" spans="3:4" s="18" customFormat="1" x14ac:dyDescent="0.25">
      <c r="D72" s="19"/>
    </row>
    <row r="73" spans="3:4" x14ac:dyDescent="0.25">
      <c r="C73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19</vt:i4>
      </vt:variant>
    </vt:vector>
  </HeadingPairs>
  <TitlesOfParts>
    <vt:vector size="20" baseType="lpstr">
      <vt:lpstr>Eigenfrequenz</vt:lpstr>
      <vt:lpstr>alpha0</vt:lpstr>
      <vt:lpstr>Ax</vt:lpstr>
      <vt:lpstr>Ay</vt:lpstr>
      <vt:lpstr>d_y</vt:lpstr>
      <vt:lpstr>ey</vt:lpstr>
      <vt:lpstr>fb_y</vt:lpstr>
      <vt:lpstr>fh_z</vt:lpstr>
      <vt:lpstr>fx</vt:lpstr>
      <vt:lpstr>fy</vt:lpstr>
      <vt:lpstr>G</vt:lpstr>
      <vt:lpstr>g_ort</vt:lpstr>
      <vt:lpstr>Iy</vt:lpstr>
      <vt:lpstr>IzR</vt:lpstr>
      <vt:lpstr>rho</vt:lpstr>
      <vt:lpstr>t_z</vt:lpstr>
      <vt:lpstr>V</vt:lpstr>
      <vt:lpstr>x</vt:lpstr>
      <vt:lpstr>y</vt:lpstr>
      <vt:lpstr>z_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EModul aus Betriebsschwinganalyse</dc:title>
  <dc:creator>Simon Mecking</dc:creator>
  <cp:lastModifiedBy>Simon Mecking</cp:lastModifiedBy>
  <cp:lastPrinted>2013-01-30T09:17:37Z</cp:lastPrinted>
  <dcterms:created xsi:type="dcterms:W3CDTF">2012-12-12T08:08:33Z</dcterms:created>
  <dcterms:modified xsi:type="dcterms:W3CDTF">2013-10-10T12:19:40Z</dcterms:modified>
</cp:coreProperties>
</file>